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A5116E94-0020-48E2-B118-FA544D57E07B}" xr6:coauthVersionLast="36" xr6:coauthVersionMax="36" xr10:uidLastSave="{00000000-0000-0000-0000-000000000000}"/>
  <bookViews>
    <workbookView xWindow="0" yWindow="0" windowWidth="28800" windowHeight="12285" tabRatio="788" xr2:uid="{F770D65D-BBB7-4DFD-9752-B22BC85B00F7}"/>
  </bookViews>
  <sheets>
    <sheet name="Myライブラリーから変換" sheetId="6" r:id="rId1"/>
    <sheet name="読書ノート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6" l="1"/>
  <c r="L6" i="6"/>
  <c r="H5" i="6" l="1"/>
  <c r="L7" i="6"/>
  <c r="J5" i="6" l="1"/>
  <c r="M5" i="6"/>
  <c r="I5" i="6"/>
  <c r="K5" i="6"/>
  <c r="L8" i="6"/>
  <c r="H6" i="6"/>
  <c r="P5" i="6" l="1"/>
  <c r="Q5" i="6"/>
  <c r="O5" i="6"/>
  <c r="R5" i="6"/>
  <c r="N5" i="6"/>
  <c r="J6" i="6"/>
  <c r="K6" i="6"/>
  <c r="M6" i="6"/>
  <c r="I6" i="6"/>
  <c r="L9" i="6"/>
  <c r="H7" i="6"/>
  <c r="P6" i="6" l="1"/>
  <c r="N6" i="6"/>
  <c r="Q6" i="6"/>
  <c r="O6" i="6"/>
  <c r="R6" i="6"/>
  <c r="J7" i="6"/>
  <c r="I7" i="6"/>
  <c r="M7" i="6"/>
  <c r="K7" i="6"/>
  <c r="H8" i="6"/>
  <c r="L10" i="6"/>
  <c r="P7" i="6" l="1"/>
  <c r="O7" i="6"/>
  <c r="R7" i="6"/>
  <c r="J8" i="6"/>
  <c r="Q7" i="6"/>
  <c r="N7" i="6"/>
  <c r="M8" i="6"/>
  <c r="I8" i="6"/>
  <c r="K8" i="6"/>
  <c r="L11" i="6"/>
  <c r="H9" i="6"/>
  <c r="P8" i="6" l="1"/>
  <c r="P9" i="6"/>
  <c r="R8" i="6"/>
  <c r="O8" i="6"/>
  <c r="Q8" i="6"/>
  <c r="J9" i="6"/>
  <c r="N8" i="6"/>
  <c r="I9" i="6"/>
  <c r="M9" i="6"/>
  <c r="K9" i="6"/>
  <c r="L12" i="6"/>
  <c r="H10" i="6"/>
  <c r="P10" i="6" l="1"/>
  <c r="O9" i="6"/>
  <c r="Q9" i="6"/>
  <c r="R9" i="6"/>
  <c r="N9" i="6"/>
  <c r="J10" i="6"/>
  <c r="N10" i="6"/>
  <c r="I10" i="6"/>
  <c r="R10" i="6"/>
  <c r="M10" i="6"/>
  <c r="Q10" i="6"/>
  <c r="K10" i="6"/>
  <c r="O10" i="6"/>
  <c r="L13" i="6"/>
  <c r="H11" i="6"/>
  <c r="P11" i="6" l="1"/>
  <c r="Q11" i="6"/>
  <c r="M11" i="6"/>
  <c r="I11" i="6"/>
  <c r="O11" i="6"/>
  <c r="J11" i="6"/>
  <c r="N11" i="6"/>
  <c r="R11" i="6"/>
  <c r="K11" i="6"/>
  <c r="H12" i="6"/>
  <c r="L14" i="6"/>
  <c r="P12" i="6" l="1"/>
  <c r="R12" i="6"/>
  <c r="N12" i="6"/>
  <c r="J12" i="6"/>
  <c r="O12" i="6"/>
  <c r="M12" i="6"/>
  <c r="Q12" i="6"/>
  <c r="K12" i="6"/>
  <c r="I12" i="6"/>
  <c r="L15" i="6"/>
  <c r="H13" i="6"/>
  <c r="P13" i="6" l="1"/>
  <c r="O13" i="6"/>
  <c r="K13" i="6"/>
  <c r="I13" i="6"/>
  <c r="R13" i="6"/>
  <c r="M13" i="6"/>
  <c r="Q13" i="6"/>
  <c r="J13" i="6"/>
  <c r="N13" i="6"/>
  <c r="H14" i="6"/>
  <c r="L16" i="6"/>
  <c r="P14" i="6" l="1"/>
  <c r="I14" i="6"/>
  <c r="R14" i="6"/>
  <c r="M14" i="6"/>
  <c r="Q14" i="6"/>
  <c r="K14" i="6"/>
  <c r="O14" i="6"/>
  <c r="J14" i="6"/>
  <c r="N14" i="6"/>
  <c r="H15" i="6"/>
  <c r="L17" i="6"/>
  <c r="P15" i="6" l="1"/>
  <c r="Q15" i="6"/>
  <c r="M15" i="6"/>
  <c r="I15" i="6"/>
  <c r="N15" i="6"/>
  <c r="R15" i="6"/>
  <c r="K15" i="6"/>
  <c r="O15" i="6"/>
  <c r="J15" i="6"/>
  <c r="L18" i="6"/>
  <c r="H16" i="6"/>
  <c r="P16" i="6" l="1"/>
  <c r="R16" i="6"/>
  <c r="N16" i="6"/>
  <c r="J16" i="6"/>
  <c r="M16" i="6"/>
  <c r="Q16" i="6"/>
  <c r="K16" i="6"/>
  <c r="O16" i="6"/>
  <c r="I16" i="6"/>
  <c r="H17" i="6"/>
  <c r="L19" i="6"/>
  <c r="P17" i="6" l="1"/>
  <c r="O17" i="6"/>
  <c r="K17" i="6"/>
  <c r="R17" i="6"/>
  <c r="M17" i="6"/>
  <c r="Q17" i="6"/>
  <c r="J17" i="6"/>
  <c r="N17" i="6"/>
  <c r="I17" i="6"/>
  <c r="H18" i="6"/>
  <c r="L20" i="6"/>
  <c r="P18" i="6" l="1"/>
  <c r="R18" i="6"/>
  <c r="M18" i="6"/>
  <c r="Q18" i="6"/>
  <c r="K18" i="6"/>
  <c r="O18" i="6"/>
  <c r="J18" i="6"/>
  <c r="N18" i="6"/>
  <c r="I18" i="6"/>
  <c r="H19" i="6"/>
  <c r="L21" i="6"/>
  <c r="P19" i="6" l="1"/>
  <c r="Q19" i="6"/>
  <c r="M19" i="6"/>
  <c r="I19" i="6"/>
  <c r="R19" i="6"/>
  <c r="K19" i="6"/>
  <c r="O19" i="6"/>
  <c r="J19" i="6"/>
  <c r="N19" i="6"/>
  <c r="L22" i="6"/>
  <c r="H20" i="6"/>
  <c r="P20" i="6" l="1"/>
  <c r="R20" i="6"/>
  <c r="N20" i="6"/>
  <c r="J20" i="6"/>
  <c r="Q20" i="6"/>
  <c r="K20" i="6"/>
  <c r="O20" i="6"/>
  <c r="I20" i="6"/>
  <c r="M20" i="6"/>
  <c r="L23" i="6"/>
  <c r="H21" i="6"/>
  <c r="P21" i="6" l="1"/>
  <c r="O21" i="6"/>
  <c r="K21" i="6"/>
  <c r="Q21" i="6"/>
  <c r="J21" i="6"/>
  <c r="N21" i="6"/>
  <c r="I21" i="6"/>
  <c r="R21" i="6"/>
  <c r="M21" i="6"/>
  <c r="H22" i="6"/>
  <c r="L24" i="6"/>
  <c r="P22" i="6" l="1"/>
  <c r="Q22" i="6"/>
  <c r="K22" i="6"/>
  <c r="O22" i="6"/>
  <c r="J22" i="6"/>
  <c r="N22" i="6"/>
  <c r="I22" i="6"/>
  <c r="R22" i="6"/>
  <c r="M22" i="6"/>
  <c r="L25" i="6"/>
  <c r="H23" i="6"/>
  <c r="P23" i="6" l="1"/>
  <c r="O23" i="6"/>
  <c r="Q23" i="6"/>
  <c r="M23" i="6"/>
  <c r="I23" i="6"/>
  <c r="R23" i="6"/>
  <c r="K23" i="6"/>
  <c r="J23" i="6"/>
  <c r="N23" i="6"/>
  <c r="L26" i="6"/>
  <c r="H24" i="6"/>
  <c r="P24" i="6" l="1"/>
  <c r="R24" i="6"/>
  <c r="N24" i="6"/>
  <c r="J24" i="6"/>
  <c r="O24" i="6"/>
  <c r="M24" i="6"/>
  <c r="K24" i="6"/>
  <c r="Q24" i="6"/>
  <c r="I24" i="6"/>
  <c r="L27" i="6"/>
  <c r="H25" i="6"/>
  <c r="P25" i="6" l="1"/>
  <c r="Q25" i="6"/>
  <c r="M25" i="6"/>
  <c r="I25" i="6"/>
  <c r="O25" i="6"/>
  <c r="K25" i="6"/>
  <c r="R25" i="6"/>
  <c r="J25" i="6"/>
  <c r="N25" i="6"/>
  <c r="L28" i="6"/>
  <c r="H26" i="6"/>
  <c r="P26" i="6" l="1"/>
  <c r="R26" i="6"/>
  <c r="N26" i="6"/>
  <c r="J26" i="6"/>
  <c r="Q26" i="6"/>
  <c r="I26" i="6"/>
  <c r="O26" i="6"/>
  <c r="M26" i="6"/>
  <c r="K26" i="6"/>
  <c r="L29" i="6"/>
  <c r="H27" i="6"/>
  <c r="P27" i="6" l="1"/>
  <c r="O27" i="6"/>
  <c r="K27" i="6"/>
  <c r="Q27" i="6"/>
  <c r="M27" i="6"/>
  <c r="I27" i="6"/>
  <c r="N27" i="6"/>
  <c r="R27" i="6"/>
  <c r="J27" i="6"/>
  <c r="L30" i="6"/>
  <c r="H28" i="6"/>
  <c r="P28" i="6" l="1"/>
  <c r="R28" i="6"/>
  <c r="N28" i="6"/>
  <c r="J28" i="6"/>
  <c r="K28" i="6"/>
  <c r="Q28" i="6"/>
  <c r="I28" i="6"/>
  <c r="O28" i="6"/>
  <c r="M28" i="6"/>
  <c r="L31" i="6"/>
  <c r="H29" i="6"/>
  <c r="P29" i="6" l="1"/>
  <c r="Q29" i="6"/>
  <c r="M29" i="6"/>
  <c r="I29" i="6"/>
  <c r="O29" i="6"/>
  <c r="K29" i="6"/>
  <c r="N29" i="6"/>
  <c r="R29" i="6"/>
  <c r="J29" i="6"/>
  <c r="L32" i="6"/>
  <c r="H30" i="6"/>
  <c r="P30" i="6" l="1"/>
  <c r="R30" i="6"/>
  <c r="N30" i="6"/>
  <c r="J30" i="6"/>
  <c r="M30" i="6"/>
  <c r="K30" i="6"/>
  <c r="Q30" i="6"/>
  <c r="I30" i="6"/>
  <c r="O30" i="6"/>
  <c r="L33" i="6"/>
  <c r="H31" i="6"/>
  <c r="P31" i="6" l="1"/>
  <c r="O31" i="6"/>
  <c r="K31" i="6"/>
  <c r="Q31" i="6"/>
  <c r="M31" i="6"/>
  <c r="I31" i="6"/>
  <c r="R31" i="6"/>
  <c r="J31" i="6"/>
  <c r="N31" i="6"/>
  <c r="H32" i="6"/>
  <c r="L34" i="6"/>
  <c r="P32" i="6" l="1"/>
  <c r="R32" i="6"/>
  <c r="N32" i="6"/>
  <c r="J32" i="6"/>
  <c r="O32" i="6"/>
  <c r="M32" i="6"/>
  <c r="K32" i="6"/>
  <c r="Q32" i="6"/>
  <c r="I32" i="6"/>
  <c r="H33" i="6"/>
  <c r="P33" i="6" l="1"/>
  <c r="Q33" i="6"/>
  <c r="M33" i="6"/>
  <c r="I33" i="6"/>
  <c r="O33" i="6"/>
  <c r="K33" i="6"/>
  <c r="R33" i="6"/>
  <c r="J33" i="6"/>
  <c r="N33" i="6"/>
  <c r="H34" i="6"/>
  <c r="P34" i="6" l="1"/>
  <c r="R34" i="6"/>
  <c r="N34" i="6"/>
  <c r="J34" i="6"/>
  <c r="O34" i="6"/>
  <c r="K34" i="6"/>
  <c r="M34" i="6"/>
  <c r="I34" i="6"/>
  <c r="Q34" i="6"/>
</calcChain>
</file>

<file path=xl/sharedStrings.xml><?xml version="1.0" encoding="utf-8"?>
<sst xmlns="http://schemas.openxmlformats.org/spreadsheetml/2006/main" count="22" uniqueCount="18">
  <si>
    <t>出版者</t>
    <rPh sb="0" eb="3">
      <t>シュッパンシャ</t>
    </rPh>
    <phoneticPr fontId="1"/>
  </si>
  <si>
    <t>出版年</t>
    <rPh sb="0" eb="3">
      <t>シュッパンネン</t>
    </rPh>
    <phoneticPr fontId="1"/>
  </si>
  <si>
    <t>貸出日</t>
    <rPh sb="0" eb="2">
      <t>カシダシ</t>
    </rPh>
    <rPh sb="2" eb="3">
      <t>ビ</t>
    </rPh>
    <phoneticPr fontId="1"/>
  </si>
  <si>
    <t>タイトル</t>
    <phoneticPr fontId="1"/>
  </si>
  <si>
    <t>対象の文字列1</t>
    <rPh sb="0" eb="2">
      <t>タイショウ</t>
    </rPh>
    <rPh sb="3" eb="6">
      <t>モジレツ</t>
    </rPh>
    <phoneticPr fontId="1"/>
  </si>
  <si>
    <t>対象の行番号1</t>
    <rPh sb="0" eb="2">
      <t>タイショウ</t>
    </rPh>
    <rPh sb="3" eb="6">
      <t>ギョウバンゴウ</t>
    </rPh>
    <phoneticPr fontId="1"/>
  </si>
  <si>
    <t>対象の行番号2</t>
    <rPh sb="0" eb="2">
      <t>タイショウ</t>
    </rPh>
    <rPh sb="3" eb="6">
      <t>ギョウバンゴウ</t>
    </rPh>
    <phoneticPr fontId="1"/>
  </si>
  <si>
    <t>対象の文字列2</t>
    <rPh sb="0" eb="2">
      <t>タイショウ</t>
    </rPh>
    <rPh sb="3" eb="6">
      <t>モジレツ</t>
    </rPh>
    <phoneticPr fontId="1"/>
  </si>
  <si>
    <t>対象の行番号3</t>
    <rPh sb="0" eb="2">
      <t>タイショウ</t>
    </rPh>
    <rPh sb="3" eb="6">
      <t>ギョウバンゴウ</t>
    </rPh>
    <phoneticPr fontId="1"/>
  </si>
  <si>
    <t>対象の文字列3</t>
    <rPh sb="0" eb="2">
      <t>タイショウ</t>
    </rPh>
    <rPh sb="3" eb="6">
      <t>モジレツ</t>
    </rPh>
    <phoneticPr fontId="1"/>
  </si>
  <si>
    <t>１．Myライブラリーの貸出状況一覧からコピーした内容を、
　　A4セルに「貼り付け先の書式に合わせる」で貼り付けてください。</t>
    <rPh sb="11" eb="13">
      <t>カシダシ</t>
    </rPh>
    <rPh sb="13" eb="15">
      <t>ジョウキョウ</t>
    </rPh>
    <rPh sb="15" eb="17">
      <t>イチラン</t>
    </rPh>
    <rPh sb="24" eb="26">
      <t>ナイヨウ</t>
    </rPh>
    <rPh sb="37" eb="38">
      <t>ハ</t>
    </rPh>
    <rPh sb="39" eb="40">
      <t>ツ</t>
    </rPh>
    <rPh sb="41" eb="42">
      <t>サキ</t>
    </rPh>
    <rPh sb="43" eb="45">
      <t>ショシキ</t>
    </rPh>
    <rPh sb="46" eb="47">
      <t>ア</t>
    </rPh>
    <rPh sb="52" eb="53">
      <t>ハ</t>
    </rPh>
    <rPh sb="54" eb="55">
      <t>ツ</t>
    </rPh>
    <phoneticPr fontId="1"/>
  </si>
  <si>
    <t>２．以下のセルに書誌事項が表示されます。</t>
    <rPh sb="2" eb="4">
      <t>イカ</t>
    </rPh>
    <rPh sb="8" eb="10">
      <t>ショシ</t>
    </rPh>
    <rPh sb="10" eb="12">
      <t>ジコウ</t>
    </rPh>
    <rPh sb="13" eb="15">
      <t>ヒョウジ</t>
    </rPh>
    <phoneticPr fontId="1"/>
  </si>
  <si>
    <t>読書ノート（Myライブラリーから変換）</t>
    <rPh sb="0" eb="2">
      <t>ドクショ</t>
    </rPh>
    <rPh sb="16" eb="18">
      <t>ヘンカン</t>
    </rPh>
    <phoneticPr fontId="1"/>
  </si>
  <si>
    <t>読書ノート（保存用）</t>
    <rPh sb="0" eb="2">
      <t>ドクショ</t>
    </rPh>
    <rPh sb="6" eb="9">
      <t>ホゾンヨウ</t>
    </rPh>
    <phoneticPr fontId="1"/>
  </si>
  <si>
    <t>No.</t>
    <phoneticPr fontId="1"/>
  </si>
  <si>
    <t>タイトル</t>
  </si>
  <si>
    <t>メモ</t>
    <phoneticPr fontId="1"/>
  </si>
  <si>
    <t>著者等</t>
    <rPh sb="0" eb="2">
      <t>チョシャ</t>
    </rPh>
    <rPh sb="2" eb="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</si>
</sst>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A88A-4BDA-47BA-B750-28A797294E50}">
  <dimension ref="A1:R34"/>
  <sheetViews>
    <sheetView tabSelected="1" workbookViewId="0">
      <selection activeCell="O5" sqref="O5"/>
    </sheetView>
  </sheetViews>
  <sheetFormatPr defaultRowHeight="18.75"/>
  <cols>
    <col min="1" max="5" width="9" style="1"/>
    <col min="6" max="6" width="17.375" style="1" customWidth="1"/>
    <col min="7" max="7" width="9" style="1"/>
    <col min="8" max="8" width="9" style="1" hidden="1" customWidth="1"/>
    <col min="9" max="9" width="16.625" style="1" hidden="1" customWidth="1"/>
    <col min="10" max="10" width="9" style="1" hidden="1" customWidth="1"/>
    <col min="11" max="13" width="16.25" style="1" hidden="1" customWidth="1"/>
    <col min="14" max="14" width="23.5" style="1" customWidth="1"/>
    <col min="15" max="15" width="23" style="1" customWidth="1"/>
    <col min="16" max="16" width="22.875" style="1" customWidth="1"/>
    <col min="17" max="17" width="8" style="1" bestFit="1" customWidth="1"/>
    <col min="18" max="18" width="11.875" style="1" bestFit="1" customWidth="1"/>
    <col min="19" max="16384" width="9" style="1"/>
  </cols>
  <sheetData>
    <row r="1" spans="1:18">
      <c r="A1" s="1" t="s">
        <v>12</v>
      </c>
    </row>
    <row r="3" spans="1:18" ht="38.25" customHeight="1">
      <c r="A3" s="9" t="s">
        <v>10</v>
      </c>
      <c r="B3" s="10"/>
      <c r="C3" s="10"/>
      <c r="D3" s="10"/>
      <c r="E3" s="10"/>
      <c r="F3" s="10"/>
      <c r="N3" s="10" t="s">
        <v>11</v>
      </c>
      <c r="O3" s="10"/>
      <c r="P3" s="10"/>
      <c r="Q3" s="10"/>
      <c r="R3" s="10"/>
    </row>
    <row r="4" spans="1:18">
      <c r="A4" s="3"/>
      <c r="H4" s="1" t="s">
        <v>5</v>
      </c>
      <c r="I4" s="1" t="s">
        <v>4</v>
      </c>
      <c r="J4" s="1" t="s">
        <v>6</v>
      </c>
      <c r="K4" s="1" t="s">
        <v>7</v>
      </c>
      <c r="L4" s="1" t="s">
        <v>8</v>
      </c>
      <c r="M4" s="1" t="s">
        <v>9</v>
      </c>
      <c r="N4" s="2" t="s">
        <v>3</v>
      </c>
      <c r="O4" s="2" t="s">
        <v>17</v>
      </c>
      <c r="P4" s="2" t="s">
        <v>0</v>
      </c>
      <c r="Q4" s="2" t="s">
        <v>1</v>
      </c>
      <c r="R4" s="2" t="s">
        <v>2</v>
      </c>
    </row>
    <row r="5" spans="1:18">
      <c r="G5" s="1">
        <v>1</v>
      </c>
      <c r="H5" s="1" t="str">
        <f>IF(ISNA(MATCH("*【*",A4:$A$227,0)+3),"",MATCH("*【*",A4:$A$227,0)+3)</f>
        <v/>
      </c>
      <c r="I5" s="1" t="str">
        <f ca="1">IF(H5="","",INDIRECT("A"&amp;H5))</f>
        <v/>
      </c>
      <c r="J5" s="1" t="str">
        <f>IF(H5="","",H5+1)</f>
        <v/>
      </c>
      <c r="K5" s="1" t="str">
        <f ca="1">IF(H5="","",INDIRECT("A"&amp;J5))</f>
        <v/>
      </c>
      <c r="L5" s="1" t="str">
        <f>IF(ISNA(MATCH("*貸出日:*",A4:$A$227,0)+3),"",MATCH("*貸出日:*",A4:$A$227,0)+3)</f>
        <v/>
      </c>
      <c r="M5" s="1" t="str">
        <f ca="1">IF(H5="","",INDIRECT("A"&amp;L5))</f>
        <v/>
      </c>
      <c r="N5" s="2" t="str">
        <f>IF(H5="","",MID(I5,FIND(" ",I5)+1,1000))</f>
        <v/>
      </c>
      <c r="O5" s="2" t="str">
        <f>IF(H5="","",LEFT(K5,FIND(" -- ",K5)))</f>
        <v/>
      </c>
      <c r="P5" s="2" t="str">
        <f t="shared" ref="P5:P6" si="0">IF(H5="","",MID(K5,FIND(" -- ",K5)+4,FIND(" -- ",K5,FIND(" -- ",K5)+4)-FIND(" -- ",K5)-3))</f>
        <v/>
      </c>
      <c r="Q5" s="2" t="str">
        <f>IF(H5="","",ASC(MID(K5,FIND(" -- ",K5,FIND(" -- ",K5)+4)+4,FIND(" --",K5,FIND(" -- ",K5,FIND(" -- ",K5)+4)+4)-(FIND(" -- ",K5,FIND(" -- ",K5)+4)+4))))</f>
        <v/>
      </c>
      <c r="R5" s="2" t="str">
        <f>IF(H5="","",MID(M5,FIND(":",M5)+1,FIND("  ",M5)-4))</f>
        <v/>
      </c>
    </row>
    <row r="6" spans="1:18">
      <c r="G6" s="1">
        <v>2</v>
      </c>
      <c r="H6" s="1" t="str">
        <f ca="1">IF(OR(ISNA(MATCH("*【*",INDIRECT("A"&amp;(H5+1)):$A$227,0)+H5),ISERROR(MATCH("*【*",INDIRECT("A"&amp;(H5+1)):$A$227,0)+H5)),"",MATCH("*【*",INDIRECT("A"&amp;(H5+1)):$A$227,0)+H5)</f>
        <v/>
      </c>
      <c r="I6" s="1" t="str">
        <f t="shared" ref="I6:I34" ca="1" si="1">IF(H6="","",INDIRECT("A"&amp;H6))</f>
        <v/>
      </c>
      <c r="J6" s="1" t="str">
        <f t="shared" ref="J6:J34" ca="1" si="2">IF(H6="","",H6+1)</f>
        <v/>
      </c>
      <c r="K6" s="1" t="str">
        <f t="shared" ref="K6:K34" ca="1" si="3">IF(H6="","",INDIRECT("A"&amp;J6))</f>
        <v/>
      </c>
      <c r="L6" s="1" t="str">
        <f ca="1">IF(OR(ISNA(MATCH("*貸出日:*",INDIRECT("A"&amp;(L5+1)):$A$227,0)+L5),ISERROR(MATCH("*貸出日:*",INDIRECT("A"&amp;(L5+1)):$A$227,0)+L5)),"",MATCH("*貸出日:*",INDIRECT("A"&amp;(L5+1)):$A$227,0)+L5)</f>
        <v/>
      </c>
      <c r="M6" s="1" t="str">
        <f t="shared" ref="M6:M34" ca="1" si="4">IF(H6="","",INDIRECT("A"&amp;L6))</f>
        <v/>
      </c>
      <c r="N6" s="2" t="str">
        <f t="shared" ref="N6:N34" ca="1" si="5">IF(H6="","",MID(I6,FIND(" ",I6)+1,1000))</f>
        <v/>
      </c>
      <c r="O6" s="2" t="str">
        <f t="shared" ref="O6:O34" ca="1" si="6">IF(H6="","",LEFT(K6,FIND(" -- ",K6)))</f>
        <v/>
      </c>
      <c r="P6" s="2" t="str">
        <f t="shared" ca="1" si="0"/>
        <v/>
      </c>
      <c r="Q6" s="2" t="str">
        <f t="shared" ref="Q6:Q34" ca="1" si="7">IF(H6="","",ASC(MID(K6,FIND(" -- ",K6,FIND(" -- ",K6)+4)+4,FIND(" --",K6,FIND(" -- ",K6,FIND(" -- ",K6)+4)+4)-(FIND(" -- ",K6,FIND(" -- ",K6)+4)+4))))</f>
        <v/>
      </c>
      <c r="R6" s="2" t="str">
        <f t="shared" ref="R6:R34" ca="1" si="8">IF(H6="","",MID(M6,FIND(":",M6)+1,FIND("  ",M6)-4))</f>
        <v/>
      </c>
    </row>
    <row r="7" spans="1:18">
      <c r="G7" s="1">
        <v>3</v>
      </c>
      <c r="H7" s="1" t="str">
        <f ca="1">IF(OR(ISNA(MATCH("*【*",INDIRECT("A"&amp;(H6+1)):$A$227,0)+H6),ISERROR(MATCH("*【*",INDIRECT("A"&amp;(H6+1)):$A$227,0)+H6)),"",MATCH("*【*",INDIRECT("A"&amp;(H6+1)):$A$227,0)+H6)</f>
        <v/>
      </c>
      <c r="I7" s="1" t="str">
        <f t="shared" ca="1" si="1"/>
        <v/>
      </c>
      <c r="J7" s="1" t="str">
        <f t="shared" ca="1" si="2"/>
        <v/>
      </c>
      <c r="K7" s="1" t="str">
        <f t="shared" ca="1" si="3"/>
        <v/>
      </c>
      <c r="L7" s="1" t="str">
        <f ca="1">IF(OR(ISNA(MATCH("*貸出日:*",INDIRECT("A"&amp;(L6+1)):$A$227,0)+L6),ISERROR(MATCH("*貸出日:*",INDIRECT("A"&amp;(L6+1)):$A$227,0)+L6)),"",MATCH("*貸出日:*",INDIRECT("A"&amp;(L6+1)):$A$227,0)+L6)</f>
        <v/>
      </c>
      <c r="M7" s="1" t="str">
        <f t="shared" ca="1" si="4"/>
        <v/>
      </c>
      <c r="N7" s="2" t="str">
        <f t="shared" ca="1" si="5"/>
        <v/>
      </c>
      <c r="O7" s="2" t="str">
        <f ca="1">IF(H7="","",LEFT(K7,FIND(" -- ",K7)))</f>
        <v/>
      </c>
      <c r="P7" s="2" t="str">
        <f ca="1">IF(H7="","",MID(K7,FIND(" -- ",K7)+4,FIND(" -- ",K7,FIND(" -- ",K7)+4)-FIND(" -- ",K7)-3))</f>
        <v/>
      </c>
      <c r="Q7" s="2" t="str">
        <f t="shared" ca="1" si="7"/>
        <v/>
      </c>
      <c r="R7" s="2" t="str">
        <f t="shared" ca="1" si="8"/>
        <v/>
      </c>
    </row>
    <row r="8" spans="1:18">
      <c r="G8" s="1">
        <v>4</v>
      </c>
      <c r="H8" s="1" t="str">
        <f ca="1">IF(OR(ISNA(MATCH("*【*",INDIRECT("A"&amp;(H7+1)):$A$227,0)+H7),ISERROR(MATCH("*【*",INDIRECT("A"&amp;(H7+1)):$A$227,0)+H7)),"",MATCH("*【*",INDIRECT("A"&amp;(H7+1)):$A$227,0)+H7)</f>
        <v/>
      </c>
      <c r="I8" s="1" t="str">
        <f t="shared" ca="1" si="1"/>
        <v/>
      </c>
      <c r="J8" s="1" t="str">
        <f t="shared" ca="1" si="2"/>
        <v/>
      </c>
      <c r="K8" s="1" t="str">
        <f t="shared" ca="1" si="3"/>
        <v/>
      </c>
      <c r="L8" s="1" t="str">
        <f ca="1">IF(OR(ISNA(MATCH("*貸出日:*",INDIRECT("A"&amp;(L7+1)):$A$227,0)+L7),ISERROR(MATCH("*貸出日:*",INDIRECT("A"&amp;(L7+1)):$A$227,0)+L7)),"",MATCH("*貸出日:*",INDIRECT("A"&amp;(L7+1)):$A$227,0)+L7)</f>
        <v/>
      </c>
      <c r="M8" s="1" t="str">
        <f t="shared" ca="1" si="4"/>
        <v/>
      </c>
      <c r="N8" s="2" t="str">
        <f t="shared" ca="1" si="5"/>
        <v/>
      </c>
      <c r="O8" s="2" t="str">
        <f t="shared" ca="1" si="6"/>
        <v/>
      </c>
      <c r="P8" s="2" t="str">
        <f t="shared" ref="P8:P34" ca="1" si="9">IF(H8="","",MID(K8,FIND(" -- ",K8)+4,FIND(" -- ",K8,FIND(" -- ",K8)+4)-FIND(" -- ",K8)-3))</f>
        <v/>
      </c>
      <c r="Q8" s="2" t="str">
        <f t="shared" ca="1" si="7"/>
        <v/>
      </c>
      <c r="R8" s="2" t="str">
        <f t="shared" ca="1" si="8"/>
        <v/>
      </c>
    </row>
    <row r="9" spans="1:18">
      <c r="G9" s="1">
        <v>5</v>
      </c>
      <c r="H9" s="1" t="str">
        <f ca="1">IF(OR(ISNA(MATCH("*【*",INDIRECT("A"&amp;(H8+1)):$A$227,0)+H8),ISERROR(MATCH("*【*",INDIRECT("A"&amp;(H8+1)):$A$227,0)+H8)),"",MATCH("*【*",INDIRECT("A"&amp;(H8+1)):$A$227,0)+H8)</f>
        <v/>
      </c>
      <c r="I9" s="1" t="str">
        <f t="shared" ca="1" si="1"/>
        <v/>
      </c>
      <c r="J9" s="1" t="str">
        <f t="shared" ca="1" si="2"/>
        <v/>
      </c>
      <c r="K9" s="1" t="str">
        <f t="shared" ca="1" si="3"/>
        <v/>
      </c>
      <c r="L9" s="1" t="str">
        <f ca="1">IF(OR(ISNA(MATCH("*貸出日:*",INDIRECT("A"&amp;(L8+1)):$A$227,0)+L8),ISERROR(MATCH("*貸出日:*",INDIRECT("A"&amp;(L8+1)):$A$227,0)+L8)),"",MATCH("*貸出日:*",INDIRECT("A"&amp;(L8+1)):$A$227,0)+L8)</f>
        <v/>
      </c>
      <c r="M9" s="1" t="str">
        <f t="shared" ca="1" si="4"/>
        <v/>
      </c>
      <c r="N9" s="2" t="str">
        <f t="shared" ca="1" si="5"/>
        <v/>
      </c>
      <c r="O9" s="2" t="str">
        <f t="shared" ca="1" si="6"/>
        <v/>
      </c>
      <c r="P9" s="2" t="str">
        <f t="shared" ca="1" si="9"/>
        <v/>
      </c>
      <c r="Q9" s="2" t="str">
        <f t="shared" ca="1" si="7"/>
        <v/>
      </c>
      <c r="R9" s="2" t="str">
        <f t="shared" ca="1" si="8"/>
        <v/>
      </c>
    </row>
    <row r="10" spans="1:18">
      <c r="G10" s="1">
        <v>6</v>
      </c>
      <c r="H10" s="1" t="str">
        <f ca="1">IF(OR(ISNA(MATCH("*【*",INDIRECT("A"&amp;(H9+1)):$A$227,0)+H9),ISERROR(MATCH("*【*",INDIRECT("A"&amp;(H9+1)):$A$227,0)+H9)),"",MATCH("*【*",INDIRECT("A"&amp;(H9+1)):$A$227,0)+H9)</f>
        <v/>
      </c>
      <c r="I10" s="1" t="str">
        <f t="shared" ca="1" si="1"/>
        <v/>
      </c>
      <c r="J10" s="1" t="str">
        <f t="shared" ca="1" si="2"/>
        <v/>
      </c>
      <c r="K10" s="1" t="str">
        <f t="shared" ca="1" si="3"/>
        <v/>
      </c>
      <c r="L10" s="1" t="str">
        <f ca="1">IF(OR(ISNA(MATCH("*貸出日:*",INDIRECT("A"&amp;(L9+1)):$A$227,0)+L9),ISERROR(MATCH("*貸出日:*",INDIRECT("A"&amp;(L9+1)):$A$227,0)+L9)),"",MATCH("*貸出日:*",INDIRECT("A"&amp;(L9+1)):$A$227,0)+L9)</f>
        <v/>
      </c>
      <c r="M10" s="1" t="str">
        <f t="shared" ca="1" si="4"/>
        <v/>
      </c>
      <c r="N10" s="2" t="str">
        <f t="shared" ca="1" si="5"/>
        <v/>
      </c>
      <c r="O10" s="2" t="str">
        <f t="shared" ca="1" si="6"/>
        <v/>
      </c>
      <c r="P10" s="2" t="str">
        <f t="shared" ca="1" si="9"/>
        <v/>
      </c>
      <c r="Q10" s="2" t="str">
        <f t="shared" ca="1" si="7"/>
        <v/>
      </c>
      <c r="R10" s="2" t="str">
        <f t="shared" ca="1" si="8"/>
        <v/>
      </c>
    </row>
    <row r="11" spans="1:18">
      <c r="G11" s="1">
        <v>7</v>
      </c>
      <c r="H11" s="1" t="str">
        <f ca="1">IF(OR(ISNA(MATCH("*【*",INDIRECT("A"&amp;(H10+1)):$A$227,0)+H10),ISERROR(MATCH("*【*",INDIRECT("A"&amp;(H10+1)):$A$227,0)+H10)),"",MATCH("*【*",INDIRECT("A"&amp;(H10+1)):$A$227,0)+H10)</f>
        <v/>
      </c>
      <c r="I11" s="1" t="str">
        <f t="shared" ca="1" si="1"/>
        <v/>
      </c>
      <c r="J11" s="1" t="str">
        <f t="shared" ca="1" si="2"/>
        <v/>
      </c>
      <c r="K11" s="1" t="str">
        <f t="shared" ca="1" si="3"/>
        <v/>
      </c>
      <c r="L11" s="1" t="str">
        <f ca="1">IF(OR(ISNA(MATCH("*貸出日:*",INDIRECT("A"&amp;(L10+1)):$A$227,0)+L10),ISERROR(MATCH("*貸出日:*",INDIRECT("A"&amp;(L10+1)):$A$227,0)+L10)),"",MATCH("*貸出日:*",INDIRECT("A"&amp;(L10+1)):$A$227,0)+L10)</f>
        <v/>
      </c>
      <c r="M11" s="1" t="str">
        <f t="shared" ca="1" si="4"/>
        <v/>
      </c>
      <c r="N11" s="2" t="str">
        <f t="shared" ca="1" si="5"/>
        <v/>
      </c>
      <c r="O11" s="2" t="str">
        <f t="shared" ca="1" si="6"/>
        <v/>
      </c>
      <c r="P11" s="2" t="str">
        <f t="shared" ca="1" si="9"/>
        <v/>
      </c>
      <c r="Q11" s="2" t="str">
        <f t="shared" ca="1" si="7"/>
        <v/>
      </c>
      <c r="R11" s="2" t="str">
        <f t="shared" ca="1" si="8"/>
        <v/>
      </c>
    </row>
    <row r="12" spans="1:18">
      <c r="G12" s="1">
        <v>8</v>
      </c>
      <c r="H12" s="1" t="str">
        <f ca="1">IF(OR(ISNA(MATCH("*【*",INDIRECT("A"&amp;(H11+1)):$A$227,0)+H11),ISERROR(MATCH("*【*",INDIRECT("A"&amp;(H11+1)):$A$227,0)+H11)),"",MATCH("*【*",INDIRECT("A"&amp;(H11+1)):$A$227,0)+H11)</f>
        <v/>
      </c>
      <c r="I12" s="1" t="str">
        <f t="shared" ca="1" si="1"/>
        <v/>
      </c>
      <c r="J12" s="1" t="str">
        <f t="shared" ca="1" si="2"/>
        <v/>
      </c>
      <c r="K12" s="1" t="str">
        <f t="shared" ca="1" si="3"/>
        <v/>
      </c>
      <c r="L12" s="1" t="str">
        <f ca="1">IF(OR(ISNA(MATCH("*貸出日:*",INDIRECT("A"&amp;(L11+1)):$A$227,0)+L11),ISERROR(MATCH("*貸出日:*",INDIRECT("A"&amp;(L11+1)):$A$227,0)+L11)),"",MATCH("*貸出日:*",INDIRECT("A"&amp;(L11+1)):$A$227,0)+L11)</f>
        <v/>
      </c>
      <c r="M12" s="1" t="str">
        <f t="shared" ca="1" si="4"/>
        <v/>
      </c>
      <c r="N12" s="2" t="str">
        <f t="shared" ca="1" si="5"/>
        <v/>
      </c>
      <c r="O12" s="2" t="str">
        <f t="shared" ca="1" si="6"/>
        <v/>
      </c>
      <c r="P12" s="2" t="str">
        <f t="shared" ca="1" si="9"/>
        <v/>
      </c>
      <c r="Q12" s="2" t="str">
        <f t="shared" ca="1" si="7"/>
        <v/>
      </c>
      <c r="R12" s="2" t="str">
        <f t="shared" ca="1" si="8"/>
        <v/>
      </c>
    </row>
    <row r="13" spans="1:18">
      <c r="G13" s="1">
        <v>9</v>
      </c>
      <c r="H13" s="1" t="str">
        <f ca="1">IF(OR(ISNA(MATCH("*【*",INDIRECT("A"&amp;(H12+1)):$A$227,0)+H12),ISERROR(MATCH("*【*",INDIRECT("A"&amp;(H12+1)):$A$227,0)+H12)),"",MATCH("*【*",INDIRECT("A"&amp;(H12+1)):$A$227,0)+H12)</f>
        <v/>
      </c>
      <c r="I13" s="1" t="str">
        <f t="shared" ca="1" si="1"/>
        <v/>
      </c>
      <c r="J13" s="1" t="str">
        <f t="shared" ca="1" si="2"/>
        <v/>
      </c>
      <c r="K13" s="1" t="str">
        <f t="shared" ca="1" si="3"/>
        <v/>
      </c>
      <c r="L13" s="1" t="str">
        <f ca="1">IF(OR(ISNA(MATCH("*貸出日:*",INDIRECT("A"&amp;(L12+1)):$A$227,0)+L12),ISERROR(MATCH("*貸出日:*",INDIRECT("A"&amp;(L12+1)):$A$227,0)+L12)),"",MATCH("*貸出日:*",INDIRECT("A"&amp;(L12+1)):$A$227,0)+L12)</f>
        <v/>
      </c>
      <c r="M13" s="1" t="str">
        <f t="shared" ca="1" si="4"/>
        <v/>
      </c>
      <c r="N13" s="2" t="str">
        <f t="shared" ca="1" si="5"/>
        <v/>
      </c>
      <c r="O13" s="2" t="str">
        <f t="shared" ca="1" si="6"/>
        <v/>
      </c>
      <c r="P13" s="2" t="str">
        <f t="shared" ca="1" si="9"/>
        <v/>
      </c>
      <c r="Q13" s="2" t="str">
        <f t="shared" ca="1" si="7"/>
        <v/>
      </c>
      <c r="R13" s="2" t="str">
        <f t="shared" ca="1" si="8"/>
        <v/>
      </c>
    </row>
    <row r="14" spans="1:18">
      <c r="G14" s="1">
        <v>10</v>
      </c>
      <c r="H14" s="1" t="str">
        <f ca="1">IF(OR(ISNA(MATCH("*【*",INDIRECT("A"&amp;(H13+1)):$A$227,0)+H13),ISERROR(MATCH("*【*",INDIRECT("A"&amp;(H13+1)):$A$227,0)+H13)),"",MATCH("*【*",INDIRECT("A"&amp;(H13+1)):$A$227,0)+H13)</f>
        <v/>
      </c>
      <c r="I14" s="1" t="str">
        <f t="shared" ca="1" si="1"/>
        <v/>
      </c>
      <c r="J14" s="1" t="str">
        <f t="shared" ca="1" si="2"/>
        <v/>
      </c>
      <c r="K14" s="1" t="str">
        <f t="shared" ca="1" si="3"/>
        <v/>
      </c>
      <c r="L14" s="1" t="str">
        <f ca="1">IF(OR(ISNA(MATCH("*貸出日:*",INDIRECT("A"&amp;(L13+1)):$A$227,0)+L13),ISERROR(MATCH("*貸出日:*",INDIRECT("A"&amp;(L13+1)):$A$227,0)+L13)),"",MATCH("*貸出日:*",INDIRECT("A"&amp;(L13+1)):$A$227,0)+L13)</f>
        <v/>
      </c>
      <c r="M14" s="1" t="str">
        <f t="shared" ca="1" si="4"/>
        <v/>
      </c>
      <c r="N14" s="2" t="str">
        <f t="shared" ca="1" si="5"/>
        <v/>
      </c>
      <c r="O14" s="2" t="str">
        <f t="shared" ca="1" si="6"/>
        <v/>
      </c>
      <c r="P14" s="2" t="str">
        <f t="shared" ca="1" si="9"/>
        <v/>
      </c>
      <c r="Q14" s="2" t="str">
        <f t="shared" ca="1" si="7"/>
        <v/>
      </c>
      <c r="R14" s="2" t="str">
        <f t="shared" ca="1" si="8"/>
        <v/>
      </c>
    </row>
    <row r="15" spans="1:18">
      <c r="G15" s="1">
        <v>11</v>
      </c>
      <c r="H15" s="1" t="str">
        <f ca="1">IF(OR(ISNA(MATCH("*【*",INDIRECT("A"&amp;(H14+1)):$A$227,0)+H14),ISERROR(MATCH("*【*",INDIRECT("A"&amp;(H14+1)):$A$227,0)+H14)),"",MATCH("*【*",INDIRECT("A"&amp;(H14+1)):$A$227,0)+H14)</f>
        <v/>
      </c>
      <c r="I15" s="1" t="str">
        <f t="shared" ca="1" si="1"/>
        <v/>
      </c>
      <c r="J15" s="1" t="str">
        <f t="shared" ca="1" si="2"/>
        <v/>
      </c>
      <c r="K15" s="1" t="str">
        <f t="shared" ca="1" si="3"/>
        <v/>
      </c>
      <c r="L15" s="1" t="str">
        <f ca="1">IF(OR(ISNA(MATCH("*貸出日:*",INDIRECT("A"&amp;(L14+1)):$A$227,0)+L14),ISERROR(MATCH("*貸出日:*",INDIRECT("A"&amp;(L14+1)):$A$227,0)+L14)),"",MATCH("*貸出日:*",INDIRECT("A"&amp;(L14+1)):$A$227,0)+L14)</f>
        <v/>
      </c>
      <c r="M15" s="1" t="str">
        <f t="shared" ca="1" si="4"/>
        <v/>
      </c>
      <c r="N15" s="2" t="str">
        <f t="shared" ca="1" si="5"/>
        <v/>
      </c>
      <c r="O15" s="2" t="str">
        <f t="shared" ca="1" si="6"/>
        <v/>
      </c>
      <c r="P15" s="2" t="str">
        <f t="shared" ca="1" si="9"/>
        <v/>
      </c>
      <c r="Q15" s="2" t="str">
        <f t="shared" ca="1" si="7"/>
        <v/>
      </c>
      <c r="R15" s="2" t="str">
        <f t="shared" ca="1" si="8"/>
        <v/>
      </c>
    </row>
    <row r="16" spans="1:18">
      <c r="G16" s="1">
        <v>12</v>
      </c>
      <c r="H16" s="1" t="str">
        <f ca="1">IF(OR(ISNA(MATCH("*【*",INDIRECT("A"&amp;(H15+1)):$A$227,0)+H15),ISERROR(MATCH("*【*",INDIRECT("A"&amp;(H15+1)):$A$227,0)+H15)),"",MATCH("*【*",INDIRECT("A"&amp;(H15+1)):$A$227,0)+H15)</f>
        <v/>
      </c>
      <c r="I16" s="1" t="str">
        <f t="shared" ca="1" si="1"/>
        <v/>
      </c>
      <c r="J16" s="1" t="str">
        <f t="shared" ca="1" si="2"/>
        <v/>
      </c>
      <c r="K16" s="1" t="str">
        <f t="shared" ca="1" si="3"/>
        <v/>
      </c>
      <c r="L16" s="1" t="str">
        <f ca="1">IF(OR(ISNA(MATCH("*貸出日:*",INDIRECT("A"&amp;(L15+1)):$A$227,0)+L15),ISERROR(MATCH("*貸出日:*",INDIRECT("A"&amp;(L15+1)):$A$227,0)+L15)),"",MATCH("*貸出日:*",INDIRECT("A"&amp;(L15+1)):$A$227,0)+L15)</f>
        <v/>
      </c>
      <c r="M16" s="1" t="str">
        <f t="shared" ca="1" si="4"/>
        <v/>
      </c>
      <c r="N16" s="2" t="str">
        <f t="shared" ca="1" si="5"/>
        <v/>
      </c>
      <c r="O16" s="2" t="str">
        <f t="shared" ca="1" si="6"/>
        <v/>
      </c>
      <c r="P16" s="2" t="str">
        <f t="shared" ca="1" si="9"/>
        <v/>
      </c>
      <c r="Q16" s="2" t="str">
        <f t="shared" ca="1" si="7"/>
        <v/>
      </c>
      <c r="R16" s="2" t="str">
        <f t="shared" ca="1" si="8"/>
        <v/>
      </c>
    </row>
    <row r="17" spans="7:18">
      <c r="G17" s="1">
        <v>13</v>
      </c>
      <c r="H17" s="1" t="str">
        <f ca="1">IF(OR(ISNA(MATCH("*【*",INDIRECT("A"&amp;(H16+1)):$A$227,0)+H16),ISERROR(MATCH("*【*",INDIRECT("A"&amp;(H16+1)):$A$227,0)+H16)),"",MATCH("*【*",INDIRECT("A"&amp;(H16+1)):$A$227,0)+H16)</f>
        <v/>
      </c>
      <c r="I17" s="1" t="str">
        <f t="shared" ca="1" si="1"/>
        <v/>
      </c>
      <c r="J17" s="1" t="str">
        <f t="shared" ca="1" si="2"/>
        <v/>
      </c>
      <c r="K17" s="1" t="str">
        <f t="shared" ca="1" si="3"/>
        <v/>
      </c>
      <c r="L17" s="1" t="str">
        <f ca="1">IF(OR(ISNA(MATCH("*貸出日:*",INDIRECT("A"&amp;(L16+1)):$A$227,0)+L16),ISERROR(MATCH("*貸出日:*",INDIRECT("A"&amp;(L16+1)):$A$227,0)+L16)),"",MATCH("*貸出日:*",INDIRECT("A"&amp;(L16+1)):$A$227,0)+L16)</f>
        <v/>
      </c>
      <c r="M17" s="1" t="str">
        <f t="shared" ca="1" si="4"/>
        <v/>
      </c>
      <c r="N17" s="2" t="str">
        <f t="shared" ca="1" si="5"/>
        <v/>
      </c>
      <c r="O17" s="2" t="str">
        <f t="shared" ca="1" si="6"/>
        <v/>
      </c>
      <c r="P17" s="2" t="str">
        <f t="shared" ca="1" si="9"/>
        <v/>
      </c>
      <c r="Q17" s="2" t="str">
        <f t="shared" ca="1" si="7"/>
        <v/>
      </c>
      <c r="R17" s="2" t="str">
        <f t="shared" ca="1" si="8"/>
        <v/>
      </c>
    </row>
    <row r="18" spans="7:18">
      <c r="G18" s="1">
        <v>14</v>
      </c>
      <c r="H18" s="1" t="str">
        <f ca="1">IF(OR(ISNA(MATCH("*【*",INDIRECT("A"&amp;(H17+1)):$A$227,0)+H17),ISERROR(MATCH("*【*",INDIRECT("A"&amp;(H17+1)):$A$227,0)+H17)),"",MATCH("*【*",INDIRECT("A"&amp;(H17+1)):$A$227,0)+H17)</f>
        <v/>
      </c>
      <c r="I18" s="1" t="str">
        <f t="shared" ca="1" si="1"/>
        <v/>
      </c>
      <c r="J18" s="1" t="str">
        <f t="shared" ca="1" si="2"/>
        <v/>
      </c>
      <c r="K18" s="1" t="str">
        <f t="shared" ca="1" si="3"/>
        <v/>
      </c>
      <c r="L18" s="1" t="str">
        <f ca="1">IF(OR(ISNA(MATCH("*貸出日:*",INDIRECT("A"&amp;(L17+1)):$A$227,0)+L17),ISERROR(MATCH("*貸出日:*",INDIRECT("A"&amp;(L17+1)):$A$227,0)+L17)),"",MATCH("*貸出日:*",INDIRECT("A"&amp;(L17+1)):$A$227,0)+L17)</f>
        <v/>
      </c>
      <c r="M18" s="1" t="str">
        <f t="shared" ca="1" si="4"/>
        <v/>
      </c>
      <c r="N18" s="2" t="str">
        <f t="shared" ca="1" si="5"/>
        <v/>
      </c>
      <c r="O18" s="2" t="str">
        <f t="shared" ca="1" si="6"/>
        <v/>
      </c>
      <c r="P18" s="2" t="str">
        <f t="shared" ca="1" si="9"/>
        <v/>
      </c>
      <c r="Q18" s="2" t="str">
        <f t="shared" ca="1" si="7"/>
        <v/>
      </c>
      <c r="R18" s="2" t="str">
        <f t="shared" ca="1" si="8"/>
        <v/>
      </c>
    </row>
    <row r="19" spans="7:18">
      <c r="G19" s="1">
        <v>15</v>
      </c>
      <c r="H19" s="1" t="str">
        <f ca="1">IF(OR(ISNA(MATCH("*【*",INDIRECT("A"&amp;(H18+1)):$A$227,0)+H18),ISERROR(MATCH("*【*",INDIRECT("A"&amp;(H18+1)):$A$227,0)+H18)),"",MATCH("*【*",INDIRECT("A"&amp;(H18+1)):$A$227,0)+H18)</f>
        <v/>
      </c>
      <c r="I19" s="1" t="str">
        <f t="shared" ca="1" si="1"/>
        <v/>
      </c>
      <c r="J19" s="1" t="str">
        <f t="shared" ca="1" si="2"/>
        <v/>
      </c>
      <c r="K19" s="1" t="str">
        <f t="shared" ca="1" si="3"/>
        <v/>
      </c>
      <c r="L19" s="1" t="str">
        <f ca="1">IF(OR(ISNA(MATCH("*貸出日:*",INDIRECT("A"&amp;(L18+1)):$A$227,0)+L18),ISERROR(MATCH("*貸出日:*",INDIRECT("A"&amp;(L18+1)):$A$227,0)+L18)),"",MATCH("*貸出日:*",INDIRECT("A"&amp;(L18+1)):$A$227,0)+L18)</f>
        <v/>
      </c>
      <c r="M19" s="1" t="str">
        <f t="shared" ca="1" si="4"/>
        <v/>
      </c>
      <c r="N19" s="2" t="str">
        <f t="shared" ca="1" si="5"/>
        <v/>
      </c>
      <c r="O19" s="2" t="str">
        <f t="shared" ca="1" si="6"/>
        <v/>
      </c>
      <c r="P19" s="2" t="str">
        <f t="shared" ca="1" si="9"/>
        <v/>
      </c>
      <c r="Q19" s="2" t="str">
        <f t="shared" ca="1" si="7"/>
        <v/>
      </c>
      <c r="R19" s="2" t="str">
        <f t="shared" ca="1" si="8"/>
        <v/>
      </c>
    </row>
    <row r="20" spans="7:18">
      <c r="G20" s="1">
        <v>16</v>
      </c>
      <c r="H20" s="1" t="str">
        <f ca="1">IF(OR(ISNA(MATCH("*【*",INDIRECT("A"&amp;(H19+1)):$A$227,0)+H19),ISERROR(MATCH("*【*",INDIRECT("A"&amp;(H19+1)):$A$227,0)+H19)),"",MATCH("*【*",INDIRECT("A"&amp;(H19+1)):$A$227,0)+H19)</f>
        <v/>
      </c>
      <c r="I20" s="1" t="str">
        <f t="shared" ca="1" si="1"/>
        <v/>
      </c>
      <c r="J20" s="1" t="str">
        <f t="shared" ca="1" si="2"/>
        <v/>
      </c>
      <c r="K20" s="1" t="str">
        <f t="shared" ca="1" si="3"/>
        <v/>
      </c>
      <c r="L20" s="1" t="str">
        <f ca="1">IF(OR(ISNA(MATCH("*貸出日:*",INDIRECT("A"&amp;(L19+1)):$A$227,0)+L19),ISERROR(MATCH("*貸出日:*",INDIRECT("A"&amp;(L19+1)):$A$227,0)+L19)),"",MATCH("*貸出日:*",INDIRECT("A"&amp;(L19+1)):$A$227,0)+L19)</f>
        <v/>
      </c>
      <c r="M20" s="1" t="str">
        <f t="shared" ca="1" si="4"/>
        <v/>
      </c>
      <c r="N20" s="2" t="str">
        <f t="shared" ca="1" si="5"/>
        <v/>
      </c>
      <c r="O20" s="2" t="str">
        <f t="shared" ca="1" si="6"/>
        <v/>
      </c>
      <c r="P20" s="2" t="str">
        <f t="shared" ca="1" si="9"/>
        <v/>
      </c>
      <c r="Q20" s="2" t="str">
        <f t="shared" ca="1" si="7"/>
        <v/>
      </c>
      <c r="R20" s="2" t="str">
        <f t="shared" ca="1" si="8"/>
        <v/>
      </c>
    </row>
    <row r="21" spans="7:18">
      <c r="G21" s="1">
        <v>17</v>
      </c>
      <c r="H21" s="1" t="str">
        <f ca="1">IF(OR(ISNA(MATCH("*【*",INDIRECT("A"&amp;(H20+1)):$A$227,0)+H20),ISERROR(MATCH("*【*",INDIRECT("A"&amp;(H20+1)):$A$227,0)+H20)),"",MATCH("*【*",INDIRECT("A"&amp;(H20+1)):$A$227,0)+H20)</f>
        <v/>
      </c>
      <c r="I21" s="1" t="str">
        <f t="shared" ca="1" si="1"/>
        <v/>
      </c>
      <c r="J21" s="1" t="str">
        <f t="shared" ca="1" si="2"/>
        <v/>
      </c>
      <c r="K21" s="1" t="str">
        <f t="shared" ca="1" si="3"/>
        <v/>
      </c>
      <c r="L21" s="1" t="str">
        <f ca="1">IF(OR(ISNA(MATCH("*貸出日:*",INDIRECT("A"&amp;(L20+1)):$A$227,0)+L20),ISERROR(MATCH("*貸出日:*",INDIRECT("A"&amp;(L20+1)):$A$227,0)+L20)),"",MATCH("*貸出日:*",INDIRECT("A"&amp;(L20+1)):$A$227,0)+L20)</f>
        <v/>
      </c>
      <c r="M21" s="1" t="str">
        <f t="shared" ca="1" si="4"/>
        <v/>
      </c>
      <c r="N21" s="2" t="str">
        <f t="shared" ca="1" si="5"/>
        <v/>
      </c>
      <c r="O21" s="2" t="str">
        <f t="shared" ca="1" si="6"/>
        <v/>
      </c>
      <c r="P21" s="2" t="str">
        <f t="shared" ca="1" si="9"/>
        <v/>
      </c>
      <c r="Q21" s="2" t="str">
        <f t="shared" ca="1" si="7"/>
        <v/>
      </c>
      <c r="R21" s="2" t="str">
        <f t="shared" ca="1" si="8"/>
        <v/>
      </c>
    </row>
    <row r="22" spans="7:18">
      <c r="G22" s="1">
        <v>18</v>
      </c>
      <c r="H22" s="1" t="str">
        <f ca="1">IF(OR(ISNA(MATCH("*【*",INDIRECT("A"&amp;(H21+1)):$A$227,0)+H21),ISERROR(MATCH("*【*",INDIRECT("A"&amp;(H21+1)):$A$227,0)+H21)),"",MATCH("*【*",INDIRECT("A"&amp;(H21+1)):$A$227,0)+H21)</f>
        <v/>
      </c>
      <c r="I22" s="1" t="str">
        <f t="shared" ca="1" si="1"/>
        <v/>
      </c>
      <c r="J22" s="1" t="str">
        <f t="shared" ca="1" si="2"/>
        <v/>
      </c>
      <c r="K22" s="1" t="str">
        <f t="shared" ca="1" si="3"/>
        <v/>
      </c>
      <c r="L22" s="1" t="str">
        <f ca="1">IF(OR(ISNA(MATCH("*貸出日:*",INDIRECT("A"&amp;(L21+1)):$A$227,0)+L21),ISERROR(MATCH("*貸出日:*",INDIRECT("A"&amp;(L21+1)):$A$227,0)+L21)),"",MATCH("*貸出日:*",INDIRECT("A"&amp;(L21+1)):$A$227,0)+L21)</f>
        <v/>
      </c>
      <c r="M22" s="1" t="str">
        <f t="shared" ca="1" si="4"/>
        <v/>
      </c>
      <c r="N22" s="2" t="str">
        <f t="shared" ca="1" si="5"/>
        <v/>
      </c>
      <c r="O22" s="2" t="str">
        <f t="shared" ca="1" si="6"/>
        <v/>
      </c>
      <c r="P22" s="2" t="str">
        <f t="shared" ca="1" si="9"/>
        <v/>
      </c>
      <c r="Q22" s="2" t="str">
        <f t="shared" ca="1" si="7"/>
        <v/>
      </c>
      <c r="R22" s="2" t="str">
        <f t="shared" ca="1" si="8"/>
        <v/>
      </c>
    </row>
    <row r="23" spans="7:18">
      <c r="G23" s="1">
        <v>19</v>
      </c>
      <c r="H23" s="1" t="str">
        <f ca="1">IF(OR(ISNA(MATCH("*【*",INDIRECT("A"&amp;(H22+1)):$A$227,0)+H22),ISERROR(MATCH("*【*",INDIRECT("A"&amp;(H22+1)):$A$227,0)+H22)),"",MATCH("*【*",INDIRECT("A"&amp;(H22+1)):$A$227,0)+H22)</f>
        <v/>
      </c>
      <c r="I23" s="1" t="str">
        <f t="shared" ca="1" si="1"/>
        <v/>
      </c>
      <c r="J23" s="1" t="str">
        <f t="shared" ca="1" si="2"/>
        <v/>
      </c>
      <c r="K23" s="1" t="str">
        <f t="shared" ca="1" si="3"/>
        <v/>
      </c>
      <c r="L23" s="1" t="str">
        <f ca="1">IF(OR(ISNA(MATCH("*貸出日:*",INDIRECT("A"&amp;(L22+1)):$A$227,0)+L22),ISERROR(MATCH("*貸出日:*",INDIRECT("A"&amp;(L22+1)):$A$227,0)+L22)),"",MATCH("*貸出日:*",INDIRECT("A"&amp;(L22+1)):$A$227,0)+L22)</f>
        <v/>
      </c>
      <c r="M23" s="1" t="str">
        <f t="shared" ca="1" si="4"/>
        <v/>
      </c>
      <c r="N23" s="2" t="str">
        <f t="shared" ca="1" si="5"/>
        <v/>
      </c>
      <c r="O23" s="2" t="str">
        <f t="shared" ca="1" si="6"/>
        <v/>
      </c>
      <c r="P23" s="2" t="str">
        <f t="shared" ca="1" si="9"/>
        <v/>
      </c>
      <c r="Q23" s="2" t="str">
        <f t="shared" ca="1" si="7"/>
        <v/>
      </c>
      <c r="R23" s="2" t="str">
        <f t="shared" ca="1" si="8"/>
        <v/>
      </c>
    </row>
    <row r="24" spans="7:18">
      <c r="G24" s="1">
        <v>20</v>
      </c>
      <c r="H24" s="1" t="str">
        <f ca="1">IF(OR(ISNA(MATCH("*【*",INDIRECT("A"&amp;(H23+1)):$A$227,0)+H23),ISERROR(MATCH("*【*",INDIRECT("A"&amp;(H23+1)):$A$227,0)+H23)),"",MATCH("*【*",INDIRECT("A"&amp;(H23+1)):$A$227,0)+H23)</f>
        <v/>
      </c>
      <c r="I24" s="1" t="str">
        <f t="shared" ca="1" si="1"/>
        <v/>
      </c>
      <c r="J24" s="1" t="str">
        <f t="shared" ca="1" si="2"/>
        <v/>
      </c>
      <c r="K24" s="1" t="str">
        <f t="shared" ca="1" si="3"/>
        <v/>
      </c>
      <c r="L24" s="1" t="str">
        <f ca="1">IF(OR(ISNA(MATCH("*貸出日:*",INDIRECT("A"&amp;(L23+1)):$A$227,0)+L23),ISERROR(MATCH("*貸出日:*",INDIRECT("A"&amp;(L23+1)):$A$227,0)+L23)),"",MATCH("*貸出日:*",INDIRECT("A"&amp;(L23+1)):$A$227,0)+L23)</f>
        <v/>
      </c>
      <c r="M24" s="1" t="str">
        <f t="shared" ca="1" si="4"/>
        <v/>
      </c>
      <c r="N24" s="2" t="str">
        <f t="shared" ca="1" si="5"/>
        <v/>
      </c>
      <c r="O24" s="2" t="str">
        <f t="shared" ca="1" si="6"/>
        <v/>
      </c>
      <c r="P24" s="2" t="str">
        <f t="shared" ca="1" si="9"/>
        <v/>
      </c>
      <c r="Q24" s="2" t="str">
        <f t="shared" ca="1" si="7"/>
        <v/>
      </c>
      <c r="R24" s="2" t="str">
        <f t="shared" ca="1" si="8"/>
        <v/>
      </c>
    </row>
    <row r="25" spans="7:18">
      <c r="G25" s="1">
        <v>21</v>
      </c>
      <c r="H25" s="1" t="str">
        <f ca="1">IF(OR(ISNA(MATCH("*【*",INDIRECT("A"&amp;(H24+1)):$A$227,0)+H24),ISERROR(MATCH("*【*",INDIRECT("A"&amp;(H24+1)):$A$227,0)+H24)),"",MATCH("*【*",INDIRECT("A"&amp;(H24+1)):$A$227,0)+H24)</f>
        <v/>
      </c>
      <c r="I25" s="1" t="str">
        <f t="shared" ca="1" si="1"/>
        <v/>
      </c>
      <c r="J25" s="1" t="str">
        <f t="shared" ca="1" si="2"/>
        <v/>
      </c>
      <c r="K25" s="1" t="str">
        <f t="shared" ca="1" si="3"/>
        <v/>
      </c>
      <c r="L25" s="1" t="str">
        <f ca="1">IF(OR(ISNA(MATCH("*貸出日:*",INDIRECT("A"&amp;(L24+1)):$A$227,0)+L24),ISERROR(MATCH("*貸出日:*",INDIRECT("A"&amp;(L24+1)):$A$227,0)+L24)),"",MATCH("*貸出日:*",INDIRECT("A"&amp;(L24+1)):$A$227,0)+L24)</f>
        <v/>
      </c>
      <c r="M25" s="1" t="str">
        <f t="shared" ca="1" si="4"/>
        <v/>
      </c>
      <c r="N25" s="2" t="str">
        <f t="shared" ca="1" si="5"/>
        <v/>
      </c>
      <c r="O25" s="2" t="str">
        <f t="shared" ca="1" si="6"/>
        <v/>
      </c>
      <c r="P25" s="2" t="str">
        <f t="shared" ca="1" si="9"/>
        <v/>
      </c>
      <c r="Q25" s="2" t="str">
        <f t="shared" ca="1" si="7"/>
        <v/>
      </c>
      <c r="R25" s="2" t="str">
        <f t="shared" ca="1" si="8"/>
        <v/>
      </c>
    </row>
    <row r="26" spans="7:18">
      <c r="G26" s="1">
        <v>22</v>
      </c>
      <c r="H26" s="1" t="str">
        <f ca="1">IF(OR(ISNA(MATCH("*【*",INDIRECT("A"&amp;(H25+1)):$A$227,0)+H25),ISERROR(MATCH("*【*",INDIRECT("A"&amp;(H25+1)):$A$227,0)+H25)),"",MATCH("*【*",INDIRECT("A"&amp;(H25+1)):$A$227,0)+H25)</f>
        <v/>
      </c>
      <c r="I26" s="1" t="str">
        <f t="shared" ca="1" si="1"/>
        <v/>
      </c>
      <c r="J26" s="1" t="str">
        <f t="shared" ca="1" si="2"/>
        <v/>
      </c>
      <c r="K26" s="1" t="str">
        <f t="shared" ca="1" si="3"/>
        <v/>
      </c>
      <c r="L26" s="1" t="str">
        <f ca="1">IF(OR(ISNA(MATCH("*貸出日:*",INDIRECT("A"&amp;(L25+1)):$A$227,0)+L25),ISERROR(MATCH("*貸出日:*",INDIRECT("A"&amp;(L25+1)):$A$227,0)+L25)),"",MATCH("*貸出日:*",INDIRECT("A"&amp;(L25+1)):$A$227,0)+L25)</f>
        <v/>
      </c>
      <c r="M26" s="1" t="str">
        <f t="shared" ca="1" si="4"/>
        <v/>
      </c>
      <c r="N26" s="2" t="str">
        <f t="shared" ca="1" si="5"/>
        <v/>
      </c>
      <c r="O26" s="2" t="str">
        <f t="shared" ca="1" si="6"/>
        <v/>
      </c>
      <c r="P26" s="2" t="str">
        <f t="shared" ca="1" si="9"/>
        <v/>
      </c>
      <c r="Q26" s="2" t="str">
        <f t="shared" ca="1" si="7"/>
        <v/>
      </c>
      <c r="R26" s="2" t="str">
        <f t="shared" ca="1" si="8"/>
        <v/>
      </c>
    </row>
    <row r="27" spans="7:18">
      <c r="G27" s="1">
        <v>23</v>
      </c>
      <c r="H27" s="1" t="str">
        <f ca="1">IF(OR(ISNA(MATCH("*【*",INDIRECT("A"&amp;(H26+1)):$A$227,0)+H26),ISERROR(MATCH("*【*",INDIRECT("A"&amp;(H26+1)):$A$227,0)+H26)),"",MATCH("*【*",INDIRECT("A"&amp;(H26+1)):$A$227,0)+H26)</f>
        <v/>
      </c>
      <c r="I27" s="1" t="str">
        <f t="shared" ca="1" si="1"/>
        <v/>
      </c>
      <c r="J27" s="1" t="str">
        <f t="shared" ca="1" si="2"/>
        <v/>
      </c>
      <c r="K27" s="1" t="str">
        <f t="shared" ca="1" si="3"/>
        <v/>
      </c>
      <c r="L27" s="1" t="str">
        <f ca="1">IF(OR(ISNA(MATCH("*貸出日:*",INDIRECT("A"&amp;(L26+1)):$A$227,0)+L26),ISERROR(MATCH("*貸出日:*",INDIRECT("A"&amp;(L26+1)):$A$227,0)+L26)),"",MATCH("*貸出日:*",INDIRECT("A"&amp;(L26+1)):$A$227,0)+L26)</f>
        <v/>
      </c>
      <c r="M27" s="1" t="str">
        <f t="shared" ca="1" si="4"/>
        <v/>
      </c>
      <c r="N27" s="2" t="str">
        <f t="shared" ca="1" si="5"/>
        <v/>
      </c>
      <c r="O27" s="2" t="str">
        <f t="shared" ca="1" si="6"/>
        <v/>
      </c>
      <c r="P27" s="2" t="str">
        <f t="shared" ca="1" si="9"/>
        <v/>
      </c>
      <c r="Q27" s="2" t="str">
        <f t="shared" ca="1" si="7"/>
        <v/>
      </c>
      <c r="R27" s="2" t="str">
        <f t="shared" ca="1" si="8"/>
        <v/>
      </c>
    </row>
    <row r="28" spans="7:18">
      <c r="G28" s="1">
        <v>24</v>
      </c>
      <c r="H28" s="1" t="str">
        <f ca="1">IF(OR(ISNA(MATCH("*【*",INDIRECT("A"&amp;(H27+1)):$A$227,0)+H27),ISERROR(MATCH("*【*",INDIRECT("A"&amp;(H27+1)):$A$227,0)+H27)),"",MATCH("*【*",INDIRECT("A"&amp;(H27+1)):$A$227,0)+H27)</f>
        <v/>
      </c>
      <c r="I28" s="1" t="str">
        <f t="shared" ca="1" si="1"/>
        <v/>
      </c>
      <c r="J28" s="1" t="str">
        <f t="shared" ca="1" si="2"/>
        <v/>
      </c>
      <c r="K28" s="1" t="str">
        <f t="shared" ca="1" si="3"/>
        <v/>
      </c>
      <c r="L28" s="1" t="str">
        <f ca="1">IF(OR(ISNA(MATCH("*貸出日:*",INDIRECT("A"&amp;(L27+1)):$A$227,0)+L27),ISERROR(MATCH("*貸出日:*",INDIRECT("A"&amp;(L27+1)):$A$227,0)+L27)),"",MATCH("*貸出日:*",INDIRECT("A"&amp;(L27+1)):$A$227,0)+L27)</f>
        <v/>
      </c>
      <c r="M28" s="1" t="str">
        <f t="shared" ca="1" si="4"/>
        <v/>
      </c>
      <c r="N28" s="2" t="str">
        <f t="shared" ca="1" si="5"/>
        <v/>
      </c>
      <c r="O28" s="2" t="str">
        <f t="shared" ca="1" si="6"/>
        <v/>
      </c>
      <c r="P28" s="2" t="str">
        <f t="shared" ca="1" si="9"/>
        <v/>
      </c>
      <c r="Q28" s="2" t="str">
        <f t="shared" ca="1" si="7"/>
        <v/>
      </c>
      <c r="R28" s="2" t="str">
        <f t="shared" ca="1" si="8"/>
        <v/>
      </c>
    </row>
    <row r="29" spans="7:18">
      <c r="G29" s="1">
        <v>25</v>
      </c>
      <c r="H29" s="1" t="str">
        <f ca="1">IF(OR(ISNA(MATCH("*【*",INDIRECT("A"&amp;(H28+1)):$A$227,0)+H28),ISERROR(MATCH("*【*",INDIRECT("A"&amp;(H28+1)):$A$227,0)+H28)),"",MATCH("*【*",INDIRECT("A"&amp;(H28+1)):$A$227,0)+H28)</f>
        <v/>
      </c>
      <c r="I29" s="1" t="str">
        <f t="shared" ca="1" si="1"/>
        <v/>
      </c>
      <c r="J29" s="1" t="str">
        <f t="shared" ca="1" si="2"/>
        <v/>
      </c>
      <c r="K29" s="1" t="str">
        <f t="shared" ca="1" si="3"/>
        <v/>
      </c>
      <c r="L29" s="1" t="str">
        <f ca="1">IF(OR(ISNA(MATCH("*貸出日:*",INDIRECT("A"&amp;(L28+1)):$A$227,0)+L28),ISERROR(MATCH("*貸出日:*",INDIRECT("A"&amp;(L28+1)):$A$227,0)+L28)),"",MATCH("*貸出日:*",INDIRECT("A"&amp;(L28+1)):$A$227,0)+L28)</f>
        <v/>
      </c>
      <c r="M29" s="1" t="str">
        <f t="shared" ca="1" si="4"/>
        <v/>
      </c>
      <c r="N29" s="2" t="str">
        <f t="shared" ca="1" si="5"/>
        <v/>
      </c>
      <c r="O29" s="2" t="str">
        <f t="shared" ca="1" si="6"/>
        <v/>
      </c>
      <c r="P29" s="2" t="str">
        <f t="shared" ca="1" si="9"/>
        <v/>
      </c>
      <c r="Q29" s="2" t="str">
        <f t="shared" ca="1" si="7"/>
        <v/>
      </c>
      <c r="R29" s="2" t="str">
        <f t="shared" ca="1" si="8"/>
        <v/>
      </c>
    </row>
    <row r="30" spans="7:18">
      <c r="G30" s="1">
        <v>26</v>
      </c>
      <c r="H30" s="1" t="str">
        <f ca="1">IF(OR(ISNA(MATCH("*【*",INDIRECT("A"&amp;(H29+1)):$A$227,0)+H29),ISERROR(MATCH("*【*",INDIRECT("A"&amp;(H29+1)):$A$227,0)+H29)),"",MATCH("*【*",INDIRECT("A"&amp;(H29+1)):$A$227,0)+H29)</f>
        <v/>
      </c>
      <c r="I30" s="1" t="str">
        <f t="shared" ca="1" si="1"/>
        <v/>
      </c>
      <c r="J30" s="1" t="str">
        <f t="shared" ca="1" si="2"/>
        <v/>
      </c>
      <c r="K30" s="1" t="str">
        <f t="shared" ca="1" si="3"/>
        <v/>
      </c>
      <c r="L30" s="1" t="str">
        <f ca="1">IF(OR(ISNA(MATCH("*貸出日:*",INDIRECT("A"&amp;(L29+1)):$A$227,0)+L29),ISERROR(MATCH("*貸出日:*",INDIRECT("A"&amp;(L29+1)):$A$227,0)+L29)),"",MATCH("*貸出日:*",INDIRECT("A"&amp;(L29+1)):$A$227,0)+L29)</f>
        <v/>
      </c>
      <c r="M30" s="1" t="str">
        <f t="shared" ca="1" si="4"/>
        <v/>
      </c>
      <c r="N30" s="2" t="str">
        <f t="shared" ca="1" si="5"/>
        <v/>
      </c>
      <c r="O30" s="2" t="str">
        <f t="shared" ca="1" si="6"/>
        <v/>
      </c>
      <c r="P30" s="2" t="str">
        <f t="shared" ca="1" si="9"/>
        <v/>
      </c>
      <c r="Q30" s="2" t="str">
        <f t="shared" ca="1" si="7"/>
        <v/>
      </c>
      <c r="R30" s="2" t="str">
        <f t="shared" ca="1" si="8"/>
        <v/>
      </c>
    </row>
    <row r="31" spans="7:18">
      <c r="G31" s="1">
        <v>27</v>
      </c>
      <c r="H31" s="1" t="str">
        <f ca="1">IF(OR(ISNA(MATCH("*【*",INDIRECT("A"&amp;(H30+1)):$A$227,0)+H30),ISERROR(MATCH("*【*",INDIRECT("A"&amp;(H30+1)):$A$227,0)+H30)),"",MATCH("*【*",INDIRECT("A"&amp;(H30+1)):$A$227,0)+H30)</f>
        <v/>
      </c>
      <c r="I31" s="1" t="str">
        <f t="shared" ca="1" si="1"/>
        <v/>
      </c>
      <c r="J31" s="1" t="str">
        <f t="shared" ca="1" si="2"/>
        <v/>
      </c>
      <c r="K31" s="1" t="str">
        <f t="shared" ca="1" si="3"/>
        <v/>
      </c>
      <c r="L31" s="1" t="str">
        <f ca="1">IF(OR(ISNA(MATCH("*貸出日:*",INDIRECT("A"&amp;(L30+1)):$A$227,0)+L30),ISERROR(MATCH("*貸出日:*",INDIRECT("A"&amp;(L30+1)):$A$227,0)+L30)),"",MATCH("*貸出日:*",INDIRECT("A"&amp;(L30+1)):$A$227,0)+L30)</f>
        <v/>
      </c>
      <c r="M31" s="1" t="str">
        <f t="shared" ca="1" si="4"/>
        <v/>
      </c>
      <c r="N31" s="2" t="str">
        <f t="shared" ca="1" si="5"/>
        <v/>
      </c>
      <c r="O31" s="2" t="str">
        <f t="shared" ca="1" si="6"/>
        <v/>
      </c>
      <c r="P31" s="2" t="str">
        <f t="shared" ca="1" si="9"/>
        <v/>
      </c>
      <c r="Q31" s="2" t="str">
        <f t="shared" ca="1" si="7"/>
        <v/>
      </c>
      <c r="R31" s="2" t="str">
        <f t="shared" ca="1" si="8"/>
        <v/>
      </c>
    </row>
    <row r="32" spans="7:18">
      <c r="G32" s="1">
        <v>28</v>
      </c>
      <c r="H32" s="1" t="str">
        <f ca="1">IF(OR(ISNA(MATCH("*【*",INDIRECT("A"&amp;(H31+1)):$A$227,0)+H31),ISERROR(MATCH("*【*",INDIRECT("A"&amp;(H31+1)):$A$227,0)+H31)),"",MATCH("*【*",INDIRECT("A"&amp;(H31+1)):$A$227,0)+H31)</f>
        <v/>
      </c>
      <c r="I32" s="1" t="str">
        <f t="shared" ca="1" si="1"/>
        <v/>
      </c>
      <c r="J32" s="1" t="str">
        <f t="shared" ca="1" si="2"/>
        <v/>
      </c>
      <c r="K32" s="1" t="str">
        <f t="shared" ca="1" si="3"/>
        <v/>
      </c>
      <c r="L32" s="1" t="str">
        <f ca="1">IF(OR(ISNA(MATCH("*貸出日:*",INDIRECT("A"&amp;(L31+1)):$A$227,0)+L31),ISERROR(MATCH("*貸出日:*",INDIRECT("A"&amp;(L31+1)):$A$227,0)+L31)),"",MATCH("*貸出日:*",INDIRECT("A"&amp;(L31+1)):$A$227,0)+L31)</f>
        <v/>
      </c>
      <c r="M32" s="1" t="str">
        <f t="shared" ca="1" si="4"/>
        <v/>
      </c>
      <c r="N32" s="2" t="str">
        <f t="shared" ca="1" si="5"/>
        <v/>
      </c>
      <c r="O32" s="2" t="str">
        <f t="shared" ca="1" si="6"/>
        <v/>
      </c>
      <c r="P32" s="2" t="str">
        <f t="shared" ca="1" si="9"/>
        <v/>
      </c>
      <c r="Q32" s="2" t="str">
        <f t="shared" ca="1" si="7"/>
        <v/>
      </c>
      <c r="R32" s="2" t="str">
        <f t="shared" ca="1" si="8"/>
        <v/>
      </c>
    </row>
    <row r="33" spans="7:18">
      <c r="G33" s="1">
        <v>29</v>
      </c>
      <c r="H33" s="1" t="str">
        <f ca="1">IF(OR(ISNA(MATCH("*【*",INDIRECT("A"&amp;(H32+1)):$A$227,0)+H32),ISERROR(MATCH("*【*",INDIRECT("A"&amp;(H32+1)):$A$227,0)+H32)),"",MATCH("*【*",INDIRECT("A"&amp;(H32+1)):$A$227,0)+H32)</f>
        <v/>
      </c>
      <c r="I33" s="1" t="str">
        <f t="shared" ca="1" si="1"/>
        <v/>
      </c>
      <c r="J33" s="1" t="str">
        <f t="shared" ca="1" si="2"/>
        <v/>
      </c>
      <c r="K33" s="1" t="str">
        <f t="shared" ca="1" si="3"/>
        <v/>
      </c>
      <c r="L33" s="1" t="str">
        <f ca="1">IF(OR(ISNA(MATCH("*貸出日:*",INDIRECT("A"&amp;(L32+1)):$A$227,0)+L32),ISERROR(MATCH("*貸出日:*",INDIRECT("A"&amp;(L32+1)):$A$227,0)+L32)),"",MATCH("*貸出日:*",INDIRECT("A"&amp;(L32+1)):$A$227,0)+L32)</f>
        <v/>
      </c>
      <c r="M33" s="1" t="str">
        <f t="shared" ca="1" si="4"/>
        <v/>
      </c>
      <c r="N33" s="2" t="str">
        <f t="shared" ca="1" si="5"/>
        <v/>
      </c>
      <c r="O33" s="2" t="str">
        <f t="shared" ca="1" si="6"/>
        <v/>
      </c>
      <c r="P33" s="2" t="str">
        <f t="shared" ca="1" si="9"/>
        <v/>
      </c>
      <c r="Q33" s="2" t="str">
        <f t="shared" ca="1" si="7"/>
        <v/>
      </c>
      <c r="R33" s="2" t="str">
        <f t="shared" ca="1" si="8"/>
        <v/>
      </c>
    </row>
    <row r="34" spans="7:18">
      <c r="G34" s="1">
        <v>30</v>
      </c>
      <c r="H34" s="1" t="str">
        <f ca="1">IF(OR(ISNA(MATCH("*【*",INDIRECT("A"&amp;(H33+1)):$A$227,0)+H33),ISERROR(MATCH("*【*",INDIRECT("A"&amp;(H33+1)):$A$227,0)+H33)),"",MATCH("*【*",INDIRECT("A"&amp;(H33+1)):$A$227,0)+H33)</f>
        <v/>
      </c>
      <c r="I34" s="1" t="str">
        <f t="shared" ca="1" si="1"/>
        <v/>
      </c>
      <c r="J34" s="1" t="str">
        <f t="shared" ca="1" si="2"/>
        <v/>
      </c>
      <c r="K34" s="1" t="str">
        <f t="shared" ca="1" si="3"/>
        <v/>
      </c>
      <c r="L34" s="1" t="str">
        <f ca="1">IF(OR(ISNA(MATCH("*貸出日:*",INDIRECT("A"&amp;(L33+1)):$A$227,0)+L33),ISERROR(MATCH("*貸出日:*",INDIRECT("A"&amp;(L33+1)):$A$227,0)+L33)),"",MATCH("*貸出日:*",INDIRECT("A"&amp;(L33+1)):$A$227,0)+L33)</f>
        <v/>
      </c>
      <c r="M34" s="1" t="str">
        <f t="shared" ca="1" si="4"/>
        <v/>
      </c>
      <c r="N34" s="2" t="str">
        <f t="shared" ca="1" si="5"/>
        <v/>
      </c>
      <c r="O34" s="2" t="str">
        <f t="shared" ca="1" si="6"/>
        <v/>
      </c>
      <c r="P34" s="2" t="str">
        <f t="shared" ca="1" si="9"/>
        <v/>
      </c>
      <c r="Q34" s="2" t="str">
        <f t="shared" ca="1" si="7"/>
        <v/>
      </c>
      <c r="R34" s="2" t="str">
        <f t="shared" ca="1" si="8"/>
        <v/>
      </c>
    </row>
  </sheetData>
  <mergeCells count="2">
    <mergeCell ref="A3:F3"/>
    <mergeCell ref="N3:R3"/>
  </mergeCells>
  <phoneticPr fontId="1"/>
  <pageMargins left="0.7" right="0.7" top="0.75" bottom="0.75" header="0.3" footer="0.3"/>
  <pageSetup paperSize="70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E1B5-6AD4-4C11-912D-F3552A4AB0D3}">
  <dimension ref="A1:G26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2" sqref="I12"/>
    </sheetView>
  </sheetViews>
  <sheetFormatPr defaultRowHeight="18.75"/>
  <cols>
    <col min="2" max="2" width="31.125" customWidth="1"/>
    <col min="3" max="3" width="18.125" customWidth="1"/>
    <col min="4" max="4" width="17.25" customWidth="1"/>
    <col min="5" max="6" width="11.625" customWidth="1"/>
    <col min="7" max="7" width="21.375" customWidth="1"/>
  </cols>
  <sheetData>
    <row r="1" spans="1:7">
      <c r="A1" t="s">
        <v>13</v>
      </c>
    </row>
    <row r="3" spans="1:7" ht="19.5" thickBot="1">
      <c r="A3" s="4" t="s">
        <v>14</v>
      </c>
      <c r="B3" s="4" t="s">
        <v>15</v>
      </c>
      <c r="C3" s="4" t="s">
        <v>17</v>
      </c>
      <c r="D3" s="4" t="s">
        <v>0</v>
      </c>
      <c r="E3" s="4" t="s">
        <v>1</v>
      </c>
      <c r="F3" s="4" t="s">
        <v>2</v>
      </c>
      <c r="G3" s="4" t="s">
        <v>16</v>
      </c>
    </row>
    <row r="4" spans="1:7" ht="19.5" thickTop="1">
      <c r="A4" s="7"/>
      <c r="B4" s="5"/>
      <c r="C4" s="5"/>
      <c r="D4" s="5"/>
      <c r="E4" s="5"/>
      <c r="F4" s="5"/>
      <c r="G4" s="5"/>
    </row>
    <row r="5" spans="1:7">
      <c r="A5" s="8"/>
      <c r="B5" s="6"/>
      <c r="C5" s="6"/>
      <c r="D5" s="6"/>
      <c r="E5" s="6"/>
      <c r="F5" s="6"/>
      <c r="G5" s="6"/>
    </row>
    <row r="6" spans="1:7">
      <c r="A6" s="8"/>
      <c r="B6" s="6"/>
      <c r="C6" s="6"/>
      <c r="D6" s="6"/>
      <c r="E6" s="6"/>
      <c r="F6" s="6"/>
      <c r="G6" s="6"/>
    </row>
    <row r="7" spans="1:7">
      <c r="A7" s="8"/>
      <c r="B7" s="6"/>
      <c r="C7" s="6"/>
      <c r="D7" s="6"/>
      <c r="E7" s="6"/>
      <c r="F7" s="6"/>
      <c r="G7" s="6"/>
    </row>
    <row r="8" spans="1:7">
      <c r="A8" s="8"/>
      <c r="B8" s="6"/>
      <c r="C8" s="6"/>
      <c r="D8" s="6"/>
      <c r="E8" s="6"/>
      <c r="F8" s="6"/>
      <c r="G8" s="6"/>
    </row>
    <row r="9" spans="1:7">
      <c r="A9" s="8"/>
      <c r="B9" s="6"/>
      <c r="C9" s="6"/>
      <c r="D9" s="6"/>
      <c r="E9" s="6"/>
      <c r="F9" s="6"/>
      <c r="G9" s="6"/>
    </row>
    <row r="10" spans="1:7">
      <c r="A10" s="8"/>
      <c r="B10" s="6"/>
      <c r="C10" s="6"/>
      <c r="D10" s="6"/>
      <c r="E10" s="6"/>
      <c r="F10" s="6"/>
      <c r="G10" s="6"/>
    </row>
    <row r="11" spans="1:7">
      <c r="A11" s="8"/>
      <c r="B11" s="6"/>
      <c r="C11" s="6"/>
      <c r="D11" s="6"/>
      <c r="E11" s="6"/>
      <c r="F11" s="6"/>
      <c r="G11" s="6"/>
    </row>
    <row r="12" spans="1:7">
      <c r="A12" s="8"/>
      <c r="B12" s="6"/>
      <c r="C12" s="6"/>
      <c r="D12" s="6"/>
      <c r="E12" s="6"/>
      <c r="F12" s="6"/>
      <c r="G12" s="6"/>
    </row>
    <row r="13" spans="1:7">
      <c r="A13" s="8"/>
      <c r="B13" s="6"/>
      <c r="C13" s="6"/>
      <c r="D13" s="6"/>
      <c r="E13" s="6"/>
      <c r="F13" s="6"/>
      <c r="G13" s="6"/>
    </row>
    <row r="14" spans="1:7">
      <c r="A14" s="8"/>
      <c r="B14" s="6"/>
      <c r="C14" s="6"/>
      <c r="D14" s="6"/>
      <c r="E14" s="6"/>
      <c r="F14" s="6"/>
      <c r="G14" s="6"/>
    </row>
    <row r="15" spans="1:7">
      <c r="A15" s="8"/>
      <c r="B15" s="6"/>
      <c r="C15" s="6"/>
      <c r="D15" s="6"/>
      <c r="E15" s="6"/>
      <c r="F15" s="6"/>
      <c r="G15" s="6"/>
    </row>
    <row r="16" spans="1:7">
      <c r="A16" s="8"/>
      <c r="B16" s="6"/>
      <c r="C16" s="6"/>
      <c r="D16" s="6"/>
      <c r="E16" s="6"/>
      <c r="F16" s="6"/>
      <c r="G16" s="6"/>
    </row>
    <row r="17" spans="1:7">
      <c r="A17" s="8"/>
      <c r="B17" s="6"/>
      <c r="C17" s="6"/>
      <c r="D17" s="6"/>
      <c r="E17" s="6"/>
      <c r="F17" s="6"/>
      <c r="G17" s="6"/>
    </row>
    <row r="18" spans="1:7">
      <c r="A18" s="8"/>
      <c r="B18" s="6"/>
      <c r="C18" s="6"/>
      <c r="D18" s="6"/>
      <c r="E18" s="6"/>
      <c r="F18" s="6"/>
      <c r="G18" s="6"/>
    </row>
    <row r="19" spans="1:7">
      <c r="A19" s="8"/>
      <c r="B19" s="6"/>
      <c r="C19" s="6"/>
      <c r="D19" s="6"/>
      <c r="E19" s="6"/>
      <c r="F19" s="6"/>
      <c r="G19" s="6"/>
    </row>
    <row r="20" spans="1:7">
      <c r="A20" s="8"/>
      <c r="B20" s="6"/>
      <c r="C20" s="6"/>
      <c r="D20" s="6"/>
      <c r="E20" s="6"/>
      <c r="F20" s="6"/>
      <c r="G20" s="6"/>
    </row>
    <row r="21" spans="1:7">
      <c r="A21" s="8"/>
      <c r="B21" s="6"/>
      <c r="C21" s="6"/>
      <c r="D21" s="6"/>
      <c r="E21" s="6"/>
      <c r="F21" s="6"/>
      <c r="G21" s="6"/>
    </row>
    <row r="22" spans="1:7">
      <c r="A22" s="8"/>
      <c r="B22" s="6"/>
      <c r="C22" s="6"/>
      <c r="D22" s="6"/>
      <c r="E22" s="6"/>
      <c r="F22" s="6"/>
      <c r="G22" s="6"/>
    </row>
    <row r="23" spans="1:7">
      <c r="A23" s="8"/>
      <c r="B23" s="6"/>
      <c r="C23" s="6"/>
      <c r="D23" s="6"/>
      <c r="E23" s="6"/>
      <c r="F23" s="6"/>
      <c r="G23" s="6"/>
    </row>
    <row r="24" spans="1:7">
      <c r="A24" s="8"/>
      <c r="B24" s="6"/>
      <c r="C24" s="6"/>
      <c r="D24" s="6"/>
      <c r="E24" s="6"/>
      <c r="F24" s="6"/>
      <c r="G24" s="6"/>
    </row>
    <row r="25" spans="1:7">
      <c r="A25" s="8"/>
      <c r="B25" s="6"/>
      <c r="C25" s="6"/>
      <c r="D25" s="6"/>
      <c r="E25" s="6"/>
      <c r="F25" s="6"/>
      <c r="G25" s="6"/>
    </row>
    <row r="26" spans="1:7">
      <c r="A26" s="8"/>
      <c r="B26" s="6"/>
      <c r="C26" s="6"/>
      <c r="D26" s="6"/>
      <c r="E26" s="6"/>
      <c r="F26" s="6"/>
      <c r="G26" s="6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Myライブラリーから変換</vt:lpstr>
      <vt:lpstr>読書ノート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2022-08-23T03:02:06Z</dcterms:modified>
</cp:coreProperties>
</file>